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<sst xmlns="http://schemas.openxmlformats.org/spreadsheetml/2006/main" count="183" uniqueCount="110">
  <si>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</si>
  <si>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</si>
  <si>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</si>
  <si>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</si>
  <si>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</si>
  <si>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</si>
  <si>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</si>
  <si>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</si>
  <si>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</si>
  <si>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</si>
  <si>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</si>
  <si>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</si>
  <si>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</si>
  <si>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</si>
  <si>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</si>
  <si>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</si>
  <si>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</si>
  <si>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МОАУСОШ № 8 п. Прикубанский</t>
  </si>
  <si>
    <t>-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</si>
  <si>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</si>
  <si>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</t>
  </si>
  <si>
    <t>2.1</t>
  </si>
  <si>
    <t>2.2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</si>
  <si>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</si>
  <si>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МОБУСОШ № 6 п. Прогресс</t>
  </si>
  <si>
    <t>3</t>
  </si>
  <si>
    <t>4</t>
  </si>
  <si>
    <t>Безопасные и качественные автомобильные дороги/Безопасность дорожного движения/Предупреждение детского дорожно-транспортного травматизма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</si>
  <si>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</si>
  <si>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МДОАУ № 1 г. Новокубанск</t>
  </si>
  <si>
    <t>МДОБУ № 2 г. Новокубанск</t>
  </si>
  <si>
    <t>МДОАУ № 3 г. Новокубанск</t>
  </si>
  <si>
    <t>МДОБУ № 7 ст. Прочноокопская</t>
  </si>
  <si>
    <t>МДОАУ № 10 г. Новокубанск</t>
  </si>
  <si>
    <t>МДОАУ № 11 г. Новокубанск</t>
  </si>
  <si>
    <t>МДОБУ № 12 г. Новокубанск</t>
  </si>
  <si>
    <t>МДОБУ № 13 г. Новокубанск</t>
  </si>
  <si>
    <t>МДОБУ № 15 г. Новокубанск</t>
  </si>
  <si>
    <t>МДОБУ № 16 п. Прогресс</t>
  </si>
  <si>
    <t>МДОБУ № 17 п. Восход</t>
  </si>
  <si>
    <t>МДОБУ № 18 ст. Прочноокопская</t>
  </si>
  <si>
    <t>МДОАУ № 22 п. Глубокий</t>
  </si>
  <si>
    <t>МДОБУ № 43 г. Новокубанск</t>
  </si>
  <si>
    <t>МОБУООШ № 19 ст. Косякинская</t>
  </si>
  <si>
    <t>МОБУООШ № 21 с. Камышеваха</t>
  </si>
  <si>
    <t>МОБУООШ № 22 п. Зорька</t>
  </si>
  <si>
    <t>МОБУООШ № 25 п. Передовой</t>
  </si>
  <si>
    <t>МОБУСОШ № 8 п. Прикубанский</t>
  </si>
  <si>
    <t>МОБУГ № 2 г. Новокубанск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</si>
  <si>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</si>
  <si>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</si>
  <si>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</si>
  <si>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</si>
  <si>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</si>
  <si>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</si>
  <si>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</si>
  <si>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</si>
  <si>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</si>
  <si>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</si>
  <si>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</si>
  <si>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</si>
  <si>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</si>
  <si>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</si>
  <si>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</si>
  <si>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</si>
  <si>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</si>
  <si>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</si>
  <si>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</si>
  <si>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</si>
  <si>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3.1</t>
  </si>
  <si>
    <t>3.2</t>
  </si>
  <si>
    <t>МОБУСОШ № 9 ст. Советска</t>
  </si>
  <si>
    <t>МОАУСОШ № 14 х. Марьинский</t>
  </si>
  <si>
    <t>Демография/Спорт-норма жизни/Оснащение объектов спортивной инфраструктуры спортивно-технологическим инвентарем</t>
  </si>
  <si>
    <t>26.12.2019 г.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</si>
  <si>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</si>
  <si>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Ляпинское сельское поселение Новокубанского района</t>
  </si>
  <si>
    <t>22.01.2020 г.</t>
  </si>
  <si>
    <t>Благоустройство территории парка по адресу Краснодарскоий край, Новокубанский район, х. Ляпино, ул. Первомайская (2 этап)</t>
  </si>
  <si>
    <t>6</t>
  </si>
  <si>
    <t>6.1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</si>
  <si>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</si>
  <si>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21.02.2020 г.</t>
  </si>
  <si>
    <t>исполнение контракта</t>
  </si>
  <si>
    <t>Спортивно-технологическое оборудование для создания малых спортивных площадок</t>
  </si>
  <si>
    <t>21.04.2020 г.</t>
  </si>
  <si>
    <t>01.06.2020 г.</t>
  </si>
  <si>
    <t>25.02.2020 г.</t>
  </si>
  <si>
    <t>контракт исполнен</t>
  </si>
  <si>
    <t>26.05.2020 г.</t>
  </si>
  <si>
    <t>25.05.2020 г.</t>
  </si>
  <si>
    <t>27.05.2020 г.</t>
  </si>
  <si>
    <t>22.05.2020 г.</t>
  </si>
  <si>
    <t>05.06.2020 г.</t>
  </si>
  <si>
    <t>30.04.2020 г., 03.05.2020 г., 12.05.2020 г., 14.05.2020 г., 28.05.2020 г., 03.06.2020 г., 25.06.2020 г.</t>
  </si>
  <si>
    <t>30.04.2020 г., 22.06.2020 г., 25.06.2020 г., 29.06.2020 г.</t>
  </si>
  <si>
    <t>27.04.2020 г., 25.06.2020 г.</t>
  </si>
  <si>
    <t>20.04.2020 г., 22.06.2020 г.</t>
  </si>
  <si>
    <t>25.05.2020 г., 01.06.2020 г.</t>
  </si>
  <si>
    <t>24.08.2020 г.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</si>
  <si>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</si>
  <si>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</si>
  <si>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Итого</t>
  </si>
  <si>
    <t>Срок выполнения работ по контракту 08.08.2020 года.Работы не закончены в указанный срок, с 09.08.2020 г. осуществляется начисление пени. Работы выполненны частично на сумму 5 210,7 тыс. руб., оплата произведена. Оставшаяся часть работ (освещение) на сумму 3 240,6 тыс. руб. будет завершена до конца 2020 года. Направлена притензия.</t>
  </si>
  <si>
    <t>Предоставлено на 18.12.2020 г.</t>
  </si>
  <si>
    <t>Заключено на 18.12.2020 г.</t>
  </si>
  <si>
    <t>на 18.12.2020 года</t>
  </si>
  <si>
    <t>Экономия составила 1 360,6 тыс.руб.</t>
  </si>
  <si>
    <t>Экономия составила 124,7 тыс. рублей.</t>
  </si>
  <si>
    <t>29.03.2020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</si>
</sst>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horizontal="right"/>
    </xf>
    <xf numFmtId="173" fontId="45" fillId="0" borderId="10" xfId="60" applyNumberFormat="1" applyFont="1" applyBorder="1" applyAlignment="1">
      <alignment horizontal="right"/>
    </xf>
    <xf numFmtId="174" fontId="46" fillId="0" borderId="10" xfId="0" applyNumberFormat="1" applyFont="1" applyBorder="1" applyAlignment="1">
      <alignment/>
    </xf>
    <xf numFmtId="17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173" fontId="46" fillId="0" borderId="10" xfId="60" applyNumberFormat="1" applyFont="1" applyBorder="1" applyAlignment="1">
      <alignment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173" fontId="45" fillId="0" borderId="10" xfId="60" applyNumberFormat="1" applyFont="1" applyBorder="1" applyAlignment="1">
      <alignment wrapText="1" shrinkToFit="1"/>
    </xf>
    <xf numFmtId="173" fontId="46" fillId="0" borderId="11" xfId="6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wrapText="1" shrinkToFit="1"/>
    </xf>
    <xf numFmtId="14" fontId="46" fillId="0" borderId="10" xfId="0" applyNumberFormat="1" applyFont="1" applyBorder="1" applyAlignment="1">
      <alignment wrapText="1"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49" fontId="45" fillId="0" borderId="0" xfId="0" applyNumberFormat="1" applyFont="1" applyAlignment="1">
      <alignment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 wrapText="1"/>
    </xf>
    <xf numFmtId="174" fontId="45" fillId="0" borderId="10" xfId="0" applyNumberFormat="1" applyFont="1" applyBorder="1" applyAlignment="1">
      <alignment wrapText="1"/>
    </xf>
    <xf numFmtId="173" fontId="45" fillId="0" borderId="10" xfId="60" applyNumberFormat="1" applyFont="1" applyFill="1" applyBorder="1" applyAlignment="1">
      <alignment wrapText="1" shrinkToFit="1"/>
    </xf>
    <xf numFmtId="173" fontId="46" fillId="0" borderId="10" xfId="0" applyNumberFormat="1" applyFont="1" applyBorder="1" applyAlignment="1">
      <alignment/>
    </xf>
    <xf numFmtId="174" fontId="45" fillId="0" borderId="0" xfId="0" applyNumberFormat="1" applyFont="1" applyBorder="1" applyAlignment="1">
      <alignment/>
    </xf>
    <xf numFmtId="0" fontId="50" fillId="0" borderId="0" xfId="0" applyFont="1" applyAlignment="1">
      <alignment horizontal="left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5" fillId="0" borderId="15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PageLayoutView="0" workbookViewId="0" topLeftCell="A1">
      <selection activeCell="A1" sqref="N1:O3"/>
    </sheetView>
  </sheetViews>
  <sheetFormatPr defaultColWidth="9.140625" defaultRowHeight="15"/>
  <cols>
    <col min="1" max="1" width="5.28125" style="1" customWidth="1"/>
    <col min="2" max="2" width="77.28125" style="1" customWidth="1"/>
    <col min="3" max="3" width="19.8515625" style="1" customWidth="1"/>
    <col min="4" max="4" width="15.140625" style="1" customWidth="1"/>
    <col min="5" max="6" width="11.00390625" style="1" customWidth="1"/>
    <col min="7" max="7" width="7.421875" style="1" customWidth="1"/>
    <col min="8" max="9" width="11.57421875" style="1" customWidth="1"/>
    <col min="10" max="10" width="8.00390625" style="1" customWidth="1"/>
    <col min="11" max="11" width="12.28125" style="1" customWidth="1"/>
    <col min="12" max="12" width="8.00390625" style="1" customWidth="1"/>
    <col min="13" max="13" width="14.00390625" style="1" customWidth="1"/>
    <col min="14" max="14" width="15.57421875" style="1" customWidth="1"/>
    <col min="15" max="15" width="37.7109375" style="1" customWidth="1"/>
    <col min="16" max="16384" width="9.140625" style="1" customWidth="1"/>
  </cols>
  <sheetData>
    <row r="1" spans="1:15" ht="26.25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1.75" customHeight="1">
      <c r="A2" s="55" t="s">
        <v>106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41.25" customHeight="1">
      <c r="A3" s="50" t="s">
        <v>0</v>
      </c>
      <c r="B3" s="45" t="s">
        <v>1</v>
      </c>
      <c r="C3" s="47" t="s">
        <v>2</v>
      </c>
      <c r="D3" s="47"/>
      <c r="E3" s="47" t="s">
        <v>5</v>
      </c>
      <c r="F3" s="47"/>
      <c r="G3" s="47"/>
      <c r="H3" s="47" t="s">
        <v>6</v>
      </c>
      <c r="I3" s="47"/>
      <c r="J3" s="47"/>
      <c r="K3" s="47"/>
      <c r="L3" s="47"/>
      <c r="M3" s="47"/>
      <c r="N3" s="47"/>
      <c r="O3" s="50" t="s">
        <v>11</v>
      </c>
    </row>
    <row r="4" spans="1:15" ht="37.5" customHeight="1">
      <c r="A4" s="51"/>
      <c r="B4" s="53"/>
      <c r="C4" s="45" t="s">
        <v>3</v>
      </c>
      <c r="D4" s="45" t="s">
        <v>4</v>
      </c>
      <c r="E4" s="45" t="s">
        <v>12</v>
      </c>
      <c r="F4" s="43" t="s">
        <v>104</v>
      </c>
      <c r="G4" s="44"/>
      <c r="H4" s="45" t="s">
        <v>7</v>
      </c>
      <c r="I4" s="43" t="s">
        <v>105</v>
      </c>
      <c r="J4" s="44"/>
      <c r="K4" s="43" t="s">
        <v>8</v>
      </c>
      <c r="L4" s="44"/>
      <c r="M4" s="45" t="s">
        <v>9</v>
      </c>
      <c r="N4" s="45" t="s">
        <v>10</v>
      </c>
      <c r="O4" s="51"/>
    </row>
    <row r="5" spans="1:15" ht="33.75" customHeight="1">
      <c r="A5" s="52"/>
      <c r="B5" s="46"/>
      <c r="C5" s="46"/>
      <c r="D5" s="46"/>
      <c r="E5" s="46"/>
      <c r="F5" s="22" t="s">
        <v>15</v>
      </c>
      <c r="G5" s="22" t="s">
        <v>14</v>
      </c>
      <c r="H5" s="46"/>
      <c r="I5" s="22" t="s">
        <v>15</v>
      </c>
      <c r="J5" s="22" t="s">
        <v>14</v>
      </c>
      <c r="K5" s="22" t="s">
        <v>15</v>
      </c>
      <c r="L5" s="22" t="s">
        <v>14</v>
      </c>
      <c r="M5" s="46"/>
      <c r="N5" s="46"/>
      <c r="O5" s="52"/>
    </row>
    <row r="6" spans="1:15" ht="112.5" customHeight="1">
      <c r="A6" s="11">
        <v>1</v>
      </c>
      <c r="B6" s="4" t="s">
        <v>19</v>
      </c>
      <c r="C6" s="4" t="s">
        <v>16</v>
      </c>
      <c r="D6" s="30" t="s">
        <v>87</v>
      </c>
      <c r="E6" s="7">
        <f>E7</f>
        <v>1117.1</v>
      </c>
      <c r="F6" s="7">
        <f>F7</f>
        <v>1117.1</v>
      </c>
      <c r="G6" s="9">
        <f>F6/E6*100</f>
        <v>100</v>
      </c>
      <c r="H6" s="7">
        <f>H7</f>
        <v>1151.7</v>
      </c>
      <c r="I6" s="7">
        <f>I7</f>
        <v>1027.1</v>
      </c>
      <c r="J6" s="9">
        <f>I6/H6*100</f>
        <v>89.18121038464876</v>
      </c>
      <c r="K6" s="7">
        <f>K7</f>
        <v>1027.1</v>
      </c>
      <c r="L6" s="9">
        <f>K6/I6*100</f>
        <v>100</v>
      </c>
      <c r="M6" s="3"/>
      <c r="N6" s="3"/>
      <c r="O6" s="4"/>
    </row>
    <row r="7" spans="1:16" ht="84" customHeight="1">
      <c r="A7" s="12" t="s">
        <v>13</v>
      </c>
      <c r="B7" s="24" t="s">
        <v>24</v>
      </c>
      <c r="C7" s="2"/>
      <c r="D7" s="21" t="s">
        <v>18</v>
      </c>
      <c r="E7" s="8">
        <v>1117.1</v>
      </c>
      <c r="F7" s="8">
        <v>1117.1</v>
      </c>
      <c r="G7" s="10">
        <f aca="true" t="shared" si="0" ref="G7:G39">F7/E7*100</f>
        <v>100</v>
      </c>
      <c r="H7" s="8">
        <v>1151.7</v>
      </c>
      <c r="I7" s="8">
        <v>1027.1</v>
      </c>
      <c r="J7" s="10">
        <f>I7/H7*100</f>
        <v>89.18121038464876</v>
      </c>
      <c r="K7" s="8">
        <v>1027.1</v>
      </c>
      <c r="L7" s="10">
        <f aca="true" t="shared" si="1" ref="L7:L39">K7/I7*100</f>
        <v>100</v>
      </c>
      <c r="M7" s="38" t="s">
        <v>88</v>
      </c>
      <c r="N7" s="13" t="s">
        <v>96</v>
      </c>
      <c r="O7" s="13" t="s">
        <v>108</v>
      </c>
      <c r="P7" s="23"/>
    </row>
    <row r="8" spans="1:15" ht="69" customHeight="1">
      <c r="A8" s="25" t="s">
        <v>20</v>
      </c>
      <c r="B8" s="4" t="s">
        <v>23</v>
      </c>
      <c r="C8" s="4" t="s">
        <v>16</v>
      </c>
      <c r="D8" s="18" t="s">
        <v>82</v>
      </c>
      <c r="E8" s="16">
        <f>E9+E10</f>
        <v>7874.799999999999</v>
      </c>
      <c r="F8" s="16">
        <f>F9+F10</f>
        <v>7874.799999999999</v>
      </c>
      <c r="G8" s="9">
        <f t="shared" si="0"/>
        <v>100</v>
      </c>
      <c r="H8" s="20">
        <f>H9+H10</f>
        <v>8118.4</v>
      </c>
      <c r="I8" s="20">
        <f>I9+I10</f>
        <v>8118.4</v>
      </c>
      <c r="J8" s="9">
        <f aca="true" t="shared" si="2" ref="J8:J39">I8/H8*100</f>
        <v>100</v>
      </c>
      <c r="K8" s="7">
        <f>K9+K10</f>
        <v>8118.4</v>
      </c>
      <c r="L8" s="9">
        <f t="shared" si="1"/>
        <v>100</v>
      </c>
      <c r="M8" s="16"/>
      <c r="N8" s="15"/>
      <c r="O8" s="4"/>
    </row>
    <row r="9" spans="1:15" ht="64.5" customHeight="1">
      <c r="A9" s="12" t="s">
        <v>21</v>
      </c>
      <c r="B9" s="2" t="s">
        <v>24</v>
      </c>
      <c r="C9" s="2"/>
      <c r="D9" s="6" t="s">
        <v>18</v>
      </c>
      <c r="E9" s="8">
        <v>4822.9</v>
      </c>
      <c r="F9" s="8">
        <v>4822.9</v>
      </c>
      <c r="G9" s="10">
        <f t="shared" si="0"/>
        <v>100</v>
      </c>
      <c r="H9" s="8">
        <v>4933.8</v>
      </c>
      <c r="I9" s="8">
        <v>4933.8</v>
      </c>
      <c r="J9" s="10">
        <f t="shared" si="2"/>
        <v>100</v>
      </c>
      <c r="K9" s="17">
        <v>4933.8</v>
      </c>
      <c r="L9" s="10">
        <f t="shared" si="1"/>
        <v>100</v>
      </c>
      <c r="M9" s="39" t="s">
        <v>88</v>
      </c>
      <c r="N9" s="13" t="s">
        <v>95</v>
      </c>
      <c r="O9" s="13"/>
    </row>
    <row r="10" spans="1:15" ht="117" customHeight="1">
      <c r="A10" s="12" t="s">
        <v>22</v>
      </c>
      <c r="B10" s="2" t="s">
        <v>17</v>
      </c>
      <c r="C10" s="2"/>
      <c r="D10" s="6" t="s">
        <v>18</v>
      </c>
      <c r="E10" s="8">
        <v>3051.9</v>
      </c>
      <c r="F10" s="8">
        <v>3051.9</v>
      </c>
      <c r="G10" s="10">
        <f t="shared" si="0"/>
        <v>100</v>
      </c>
      <c r="H10" s="8">
        <v>3184.6</v>
      </c>
      <c r="I10" s="8">
        <v>3184.6</v>
      </c>
      <c r="J10" s="10">
        <f t="shared" si="2"/>
        <v>100</v>
      </c>
      <c r="K10" s="17">
        <v>3184.6</v>
      </c>
      <c r="L10" s="10">
        <f t="shared" si="1"/>
        <v>100</v>
      </c>
      <c r="M10" s="39" t="s">
        <v>88</v>
      </c>
      <c r="N10" s="13" t="s">
        <v>94</v>
      </c>
      <c r="O10" s="13"/>
    </row>
    <row r="11" spans="1:15" ht="66.75" customHeight="1">
      <c r="A11" s="25" t="s">
        <v>25</v>
      </c>
      <c r="B11" s="4" t="s">
        <v>28</v>
      </c>
      <c r="C11" s="4" t="s">
        <v>16</v>
      </c>
      <c r="D11" s="26" t="s">
        <v>82</v>
      </c>
      <c r="E11" s="7">
        <f>E12+E13</f>
        <v>3880</v>
      </c>
      <c r="F11" s="7">
        <f aca="true" t="shared" si="3" ref="F11:K11">F12+F13</f>
        <v>3880</v>
      </c>
      <c r="G11" s="9">
        <f t="shared" si="0"/>
        <v>100</v>
      </c>
      <c r="H11" s="7">
        <f t="shared" si="3"/>
        <v>4500</v>
      </c>
      <c r="I11" s="7">
        <f t="shared" si="3"/>
        <v>4500</v>
      </c>
      <c r="J11" s="9">
        <f t="shared" si="2"/>
        <v>100</v>
      </c>
      <c r="K11" s="7">
        <f t="shared" si="3"/>
        <v>4500</v>
      </c>
      <c r="L11" s="9">
        <f t="shared" si="1"/>
        <v>100</v>
      </c>
      <c r="M11" s="27"/>
      <c r="N11" s="28"/>
      <c r="O11" s="4"/>
    </row>
    <row r="12" spans="1:15" ht="30" customHeight="1">
      <c r="A12" s="12" t="s">
        <v>69</v>
      </c>
      <c r="B12" s="2" t="s">
        <v>71</v>
      </c>
      <c r="C12" s="2"/>
      <c r="D12" s="6" t="s">
        <v>18</v>
      </c>
      <c r="E12" s="8">
        <v>1940</v>
      </c>
      <c r="F12" s="8">
        <v>1940</v>
      </c>
      <c r="G12" s="10">
        <f t="shared" si="0"/>
        <v>100</v>
      </c>
      <c r="H12" s="8">
        <v>2250</v>
      </c>
      <c r="I12" s="8">
        <v>2250</v>
      </c>
      <c r="J12" s="10">
        <f t="shared" si="2"/>
        <v>100</v>
      </c>
      <c r="K12" s="17">
        <v>2250</v>
      </c>
      <c r="L12" s="10">
        <f t="shared" si="1"/>
        <v>100</v>
      </c>
      <c r="M12" s="19" t="s">
        <v>88</v>
      </c>
      <c r="N12" s="13" t="s">
        <v>99</v>
      </c>
      <c r="O12" s="48"/>
    </row>
    <row r="13" spans="1:15" ht="32.25" customHeight="1">
      <c r="A13" s="12" t="s">
        <v>70</v>
      </c>
      <c r="B13" s="2" t="s">
        <v>72</v>
      </c>
      <c r="C13" s="2"/>
      <c r="D13" s="6" t="s">
        <v>18</v>
      </c>
      <c r="E13" s="8">
        <v>1940</v>
      </c>
      <c r="F13" s="8">
        <v>1940</v>
      </c>
      <c r="G13" s="10">
        <f t="shared" si="0"/>
        <v>100</v>
      </c>
      <c r="H13" s="8">
        <v>2250</v>
      </c>
      <c r="I13" s="8">
        <v>2250</v>
      </c>
      <c r="J13" s="10">
        <f t="shared" si="2"/>
        <v>100</v>
      </c>
      <c r="K13" s="17">
        <v>2250</v>
      </c>
      <c r="L13" s="10">
        <f t="shared" si="1"/>
        <v>100</v>
      </c>
      <c r="M13" s="19" t="s">
        <v>88</v>
      </c>
      <c r="N13" s="13" t="s">
        <v>99</v>
      </c>
      <c r="O13" s="49"/>
    </row>
    <row r="14" spans="1:15" ht="64.5" customHeight="1">
      <c r="A14" s="25" t="s">
        <v>26</v>
      </c>
      <c r="B14" s="4" t="s">
        <v>27</v>
      </c>
      <c r="C14" s="4" t="s">
        <v>16</v>
      </c>
      <c r="D14" s="26" t="s">
        <v>82</v>
      </c>
      <c r="E14" s="7">
        <f>E15+E16+E17+E18+E19+E20+E21+E22+E23+E24+E25+E26+E27+E28+E29+E30+E31+E32+E33+E34</f>
        <v>1786.3</v>
      </c>
      <c r="F14" s="7">
        <f aca="true" t="shared" si="4" ref="F14:K14">F15+F16+F17+F18+F19+F20+F21+F22+F23+F24+F25+F26+F27+F28+F29+F30+F31+F32+F33+F34</f>
        <v>1786.3</v>
      </c>
      <c r="G14" s="9">
        <f t="shared" si="0"/>
        <v>100</v>
      </c>
      <c r="H14" s="7">
        <f t="shared" si="4"/>
        <v>1880.4</v>
      </c>
      <c r="I14" s="7">
        <f t="shared" si="4"/>
        <v>1880.4</v>
      </c>
      <c r="J14" s="9">
        <f t="shared" si="2"/>
        <v>100</v>
      </c>
      <c r="K14" s="7">
        <f t="shared" si="4"/>
        <v>1880.4</v>
      </c>
      <c r="L14" s="9">
        <f t="shared" si="1"/>
        <v>100</v>
      </c>
      <c r="M14" s="27"/>
      <c r="N14" s="28"/>
      <c r="O14" s="4"/>
    </row>
    <row r="15" spans="1:15" ht="28.5" customHeight="1">
      <c r="A15" s="12" t="s">
        <v>49</v>
      </c>
      <c r="B15" s="2" t="s">
        <v>43</v>
      </c>
      <c r="C15" s="2"/>
      <c r="D15" s="6" t="s">
        <v>18</v>
      </c>
      <c r="E15" s="8">
        <v>85.5</v>
      </c>
      <c r="F15" s="8">
        <v>85.5</v>
      </c>
      <c r="G15" s="10">
        <f t="shared" si="0"/>
        <v>100</v>
      </c>
      <c r="H15" s="8">
        <v>90</v>
      </c>
      <c r="I15" s="8">
        <v>90</v>
      </c>
      <c r="J15" s="10">
        <f t="shared" si="2"/>
        <v>100</v>
      </c>
      <c r="K15" s="8">
        <v>90</v>
      </c>
      <c r="L15" s="10">
        <f t="shared" si="1"/>
        <v>100</v>
      </c>
      <c r="M15" s="19" t="s">
        <v>88</v>
      </c>
      <c r="N15" s="13" t="s">
        <v>86</v>
      </c>
      <c r="O15" s="13"/>
    </row>
    <row r="16" spans="1:15" ht="30" customHeight="1">
      <c r="A16" s="12" t="s">
        <v>50</v>
      </c>
      <c r="B16" s="2" t="s">
        <v>44</v>
      </c>
      <c r="C16" s="2"/>
      <c r="D16" s="6" t="s">
        <v>18</v>
      </c>
      <c r="E16" s="8">
        <v>85.5</v>
      </c>
      <c r="F16" s="8">
        <v>85.5</v>
      </c>
      <c r="G16" s="10">
        <f t="shared" si="0"/>
        <v>100</v>
      </c>
      <c r="H16" s="8">
        <v>90</v>
      </c>
      <c r="I16" s="8">
        <v>90</v>
      </c>
      <c r="J16" s="10">
        <f t="shared" si="2"/>
        <v>100</v>
      </c>
      <c r="K16" s="8">
        <v>90</v>
      </c>
      <c r="L16" s="10">
        <f t="shared" si="1"/>
        <v>100</v>
      </c>
      <c r="M16" s="19" t="s">
        <v>88</v>
      </c>
      <c r="N16" s="13" t="s">
        <v>89</v>
      </c>
      <c r="O16" s="13"/>
    </row>
    <row r="17" spans="1:15" ht="29.25" customHeight="1">
      <c r="A17" s="12" t="s">
        <v>51</v>
      </c>
      <c r="B17" s="2" t="s">
        <v>45</v>
      </c>
      <c r="C17" s="2"/>
      <c r="D17" s="6" t="s">
        <v>18</v>
      </c>
      <c r="E17" s="8">
        <v>85.5</v>
      </c>
      <c r="F17" s="8">
        <v>85.5</v>
      </c>
      <c r="G17" s="10">
        <f t="shared" si="0"/>
        <v>100</v>
      </c>
      <c r="H17" s="8">
        <v>90</v>
      </c>
      <c r="I17" s="8">
        <v>90</v>
      </c>
      <c r="J17" s="10">
        <f t="shared" si="2"/>
        <v>100</v>
      </c>
      <c r="K17" s="8">
        <v>90</v>
      </c>
      <c r="L17" s="10">
        <f t="shared" si="1"/>
        <v>100</v>
      </c>
      <c r="M17" s="19" t="s">
        <v>88</v>
      </c>
      <c r="N17" s="13" t="s">
        <v>86</v>
      </c>
      <c r="O17" s="13"/>
    </row>
    <row r="18" spans="1:15" ht="28.5" customHeight="1">
      <c r="A18" s="12" t="s">
        <v>52</v>
      </c>
      <c r="B18" s="2" t="s">
        <v>46</v>
      </c>
      <c r="C18" s="2"/>
      <c r="D18" s="6" t="s">
        <v>18</v>
      </c>
      <c r="E18" s="8">
        <v>85.5</v>
      </c>
      <c r="F18" s="8">
        <v>85.5</v>
      </c>
      <c r="G18" s="10">
        <f t="shared" si="0"/>
        <v>100</v>
      </c>
      <c r="H18" s="8">
        <v>90</v>
      </c>
      <c r="I18" s="8">
        <v>90</v>
      </c>
      <c r="J18" s="10">
        <f t="shared" si="2"/>
        <v>100</v>
      </c>
      <c r="K18" s="8">
        <v>90</v>
      </c>
      <c r="L18" s="10">
        <f t="shared" si="1"/>
        <v>100</v>
      </c>
      <c r="M18" s="19" t="s">
        <v>88</v>
      </c>
      <c r="N18" s="13" t="s">
        <v>89</v>
      </c>
      <c r="O18" s="13"/>
    </row>
    <row r="19" spans="1:15" ht="28.5" customHeight="1">
      <c r="A19" s="12" t="s">
        <v>53</v>
      </c>
      <c r="B19" s="14" t="s">
        <v>29</v>
      </c>
      <c r="C19" s="14"/>
      <c r="D19" s="6" t="s">
        <v>18</v>
      </c>
      <c r="E19" s="29">
        <v>85.5</v>
      </c>
      <c r="F19" s="8">
        <v>85.5</v>
      </c>
      <c r="G19" s="10">
        <f t="shared" si="0"/>
        <v>100</v>
      </c>
      <c r="H19" s="29">
        <v>90</v>
      </c>
      <c r="I19" s="8">
        <v>90</v>
      </c>
      <c r="J19" s="10">
        <f t="shared" si="2"/>
        <v>100</v>
      </c>
      <c r="K19" s="8">
        <v>90</v>
      </c>
      <c r="L19" s="10">
        <f t="shared" si="1"/>
        <v>100</v>
      </c>
      <c r="M19" s="19" t="s">
        <v>88</v>
      </c>
      <c r="N19" s="13" t="s">
        <v>89</v>
      </c>
      <c r="O19" s="14"/>
    </row>
    <row r="20" spans="1:15" ht="30" customHeight="1">
      <c r="A20" s="12" t="s">
        <v>54</v>
      </c>
      <c r="B20" s="14" t="s">
        <v>30</v>
      </c>
      <c r="C20" s="14"/>
      <c r="D20" s="6" t="s">
        <v>18</v>
      </c>
      <c r="E20" s="29">
        <v>85.5</v>
      </c>
      <c r="F20" s="8">
        <v>85.5</v>
      </c>
      <c r="G20" s="10">
        <f t="shared" si="0"/>
        <v>100</v>
      </c>
      <c r="H20" s="29">
        <v>90</v>
      </c>
      <c r="I20" s="8">
        <v>90</v>
      </c>
      <c r="J20" s="10">
        <f t="shared" si="2"/>
        <v>100</v>
      </c>
      <c r="K20" s="8">
        <v>90</v>
      </c>
      <c r="L20" s="10">
        <f t="shared" si="1"/>
        <v>100</v>
      </c>
      <c r="M20" s="19" t="s">
        <v>88</v>
      </c>
      <c r="N20" s="13" t="s">
        <v>90</v>
      </c>
      <c r="O20" s="14"/>
    </row>
    <row r="21" spans="1:15" ht="30" customHeight="1">
      <c r="A21" s="12" t="s">
        <v>55</v>
      </c>
      <c r="B21" s="14" t="s">
        <v>31</v>
      </c>
      <c r="C21" s="14"/>
      <c r="D21" s="6" t="s">
        <v>18</v>
      </c>
      <c r="E21" s="29">
        <v>85.5</v>
      </c>
      <c r="F21" s="8">
        <v>85.5</v>
      </c>
      <c r="G21" s="10">
        <f t="shared" si="0"/>
        <v>100</v>
      </c>
      <c r="H21" s="29">
        <v>90</v>
      </c>
      <c r="I21" s="8">
        <v>90</v>
      </c>
      <c r="J21" s="10">
        <f t="shared" si="2"/>
        <v>100</v>
      </c>
      <c r="K21" s="8">
        <v>90</v>
      </c>
      <c r="L21" s="10">
        <f t="shared" si="1"/>
        <v>100</v>
      </c>
      <c r="M21" s="19" t="s">
        <v>88</v>
      </c>
      <c r="N21" s="2" t="s">
        <v>97</v>
      </c>
      <c r="O21" s="14"/>
    </row>
    <row r="22" spans="1:15" ht="32.25" customHeight="1">
      <c r="A22" s="12" t="s">
        <v>56</v>
      </c>
      <c r="B22" s="14" t="s">
        <v>32</v>
      </c>
      <c r="C22" s="14"/>
      <c r="D22" s="6" t="s">
        <v>18</v>
      </c>
      <c r="E22" s="29">
        <v>85.5</v>
      </c>
      <c r="F22" s="8">
        <v>85.5</v>
      </c>
      <c r="G22" s="10">
        <f t="shared" si="0"/>
        <v>100</v>
      </c>
      <c r="H22" s="29">
        <v>90</v>
      </c>
      <c r="I22" s="8">
        <v>90</v>
      </c>
      <c r="J22" s="10">
        <f t="shared" si="2"/>
        <v>100</v>
      </c>
      <c r="K22" s="8">
        <v>90</v>
      </c>
      <c r="L22" s="10">
        <f t="shared" si="1"/>
        <v>100</v>
      </c>
      <c r="M22" s="19" t="s">
        <v>88</v>
      </c>
      <c r="N22" s="13" t="s">
        <v>90</v>
      </c>
      <c r="O22" s="14"/>
    </row>
    <row r="23" spans="1:15" ht="27.75" customHeight="1">
      <c r="A23" s="12" t="s">
        <v>57</v>
      </c>
      <c r="B23" s="14" t="s">
        <v>33</v>
      </c>
      <c r="C23" s="14"/>
      <c r="D23" s="6" t="s">
        <v>18</v>
      </c>
      <c r="E23" s="29">
        <v>85.5</v>
      </c>
      <c r="F23" s="8">
        <v>85.5</v>
      </c>
      <c r="G23" s="10">
        <f t="shared" si="0"/>
        <v>100</v>
      </c>
      <c r="H23" s="29">
        <v>90</v>
      </c>
      <c r="I23" s="8">
        <v>90</v>
      </c>
      <c r="J23" s="10">
        <f t="shared" si="2"/>
        <v>100</v>
      </c>
      <c r="K23" s="8">
        <v>90</v>
      </c>
      <c r="L23" s="10">
        <f t="shared" si="1"/>
        <v>100</v>
      </c>
      <c r="M23" s="19" t="s">
        <v>88</v>
      </c>
      <c r="N23" s="13" t="s">
        <v>98</v>
      </c>
      <c r="O23" s="14"/>
    </row>
    <row r="24" spans="1:15" ht="27.75" customHeight="1">
      <c r="A24" s="12" t="s">
        <v>58</v>
      </c>
      <c r="B24" s="14" t="s">
        <v>34</v>
      </c>
      <c r="C24" s="14"/>
      <c r="D24" s="6" t="s">
        <v>18</v>
      </c>
      <c r="E24" s="29">
        <v>85.5</v>
      </c>
      <c r="F24" s="8">
        <v>85.5</v>
      </c>
      <c r="G24" s="10">
        <f t="shared" si="0"/>
        <v>100</v>
      </c>
      <c r="H24" s="29">
        <v>90</v>
      </c>
      <c r="I24" s="8">
        <v>90</v>
      </c>
      <c r="J24" s="10">
        <f t="shared" si="2"/>
        <v>100</v>
      </c>
      <c r="K24" s="8">
        <v>90</v>
      </c>
      <c r="L24" s="10">
        <f t="shared" si="1"/>
        <v>100</v>
      </c>
      <c r="M24" s="19" t="s">
        <v>88</v>
      </c>
      <c r="N24" s="13" t="s">
        <v>89</v>
      </c>
      <c r="O24" s="14"/>
    </row>
    <row r="25" spans="1:15" ht="30" customHeight="1">
      <c r="A25" s="12" t="s">
        <v>59</v>
      </c>
      <c r="B25" s="14" t="s">
        <v>35</v>
      </c>
      <c r="C25" s="14"/>
      <c r="D25" s="6" t="s">
        <v>18</v>
      </c>
      <c r="E25" s="29">
        <v>85.5</v>
      </c>
      <c r="F25" s="8">
        <v>85.5</v>
      </c>
      <c r="G25" s="10">
        <f t="shared" si="0"/>
        <v>100</v>
      </c>
      <c r="H25" s="29">
        <v>90</v>
      </c>
      <c r="I25" s="8">
        <v>90</v>
      </c>
      <c r="J25" s="10">
        <f t="shared" si="2"/>
        <v>100</v>
      </c>
      <c r="K25" s="8">
        <v>90</v>
      </c>
      <c r="L25" s="10">
        <f t="shared" si="1"/>
        <v>100</v>
      </c>
      <c r="M25" s="19" t="s">
        <v>88</v>
      </c>
      <c r="N25" s="13" t="s">
        <v>90</v>
      </c>
      <c r="O25" s="14"/>
    </row>
    <row r="26" spans="1:15" ht="28.5" customHeight="1">
      <c r="A26" s="12" t="s">
        <v>60</v>
      </c>
      <c r="B26" s="14" t="s">
        <v>36</v>
      </c>
      <c r="C26" s="14"/>
      <c r="D26" s="6" t="s">
        <v>18</v>
      </c>
      <c r="E26" s="29">
        <v>85.5</v>
      </c>
      <c r="F26" s="8">
        <v>85.5</v>
      </c>
      <c r="G26" s="10">
        <f t="shared" si="0"/>
        <v>100</v>
      </c>
      <c r="H26" s="29">
        <v>90</v>
      </c>
      <c r="I26" s="8">
        <v>90</v>
      </c>
      <c r="J26" s="10">
        <f t="shared" si="2"/>
        <v>100</v>
      </c>
      <c r="K26" s="8">
        <v>90</v>
      </c>
      <c r="L26" s="10">
        <f t="shared" si="1"/>
        <v>100</v>
      </c>
      <c r="M26" s="19" t="s">
        <v>88</v>
      </c>
      <c r="N26" s="13" t="s">
        <v>90</v>
      </c>
      <c r="O26" s="14"/>
    </row>
    <row r="27" spans="1:15" ht="27.75" customHeight="1">
      <c r="A27" s="12" t="s">
        <v>61</v>
      </c>
      <c r="B27" s="14" t="s">
        <v>37</v>
      </c>
      <c r="C27" s="14"/>
      <c r="D27" s="6" t="s">
        <v>18</v>
      </c>
      <c r="E27" s="29">
        <v>85.5</v>
      </c>
      <c r="F27" s="8">
        <v>85.5</v>
      </c>
      <c r="G27" s="10">
        <f t="shared" si="0"/>
        <v>100</v>
      </c>
      <c r="H27" s="29">
        <v>90</v>
      </c>
      <c r="I27" s="8">
        <v>90</v>
      </c>
      <c r="J27" s="10">
        <f t="shared" si="2"/>
        <v>100</v>
      </c>
      <c r="K27" s="8">
        <v>90</v>
      </c>
      <c r="L27" s="10">
        <f t="shared" si="1"/>
        <v>100</v>
      </c>
      <c r="M27" s="19" t="s">
        <v>88</v>
      </c>
      <c r="N27" s="13" t="s">
        <v>90</v>
      </c>
      <c r="O27" s="14"/>
    </row>
    <row r="28" spans="1:15" ht="30" customHeight="1">
      <c r="A28" s="12" t="s">
        <v>62</v>
      </c>
      <c r="B28" s="14" t="s">
        <v>38</v>
      </c>
      <c r="C28" s="14"/>
      <c r="D28" s="6" t="s">
        <v>18</v>
      </c>
      <c r="E28" s="29">
        <v>85.5</v>
      </c>
      <c r="F28" s="8">
        <v>85.5</v>
      </c>
      <c r="G28" s="10">
        <f t="shared" si="0"/>
        <v>100</v>
      </c>
      <c r="H28" s="29">
        <v>90</v>
      </c>
      <c r="I28" s="8">
        <v>90</v>
      </c>
      <c r="J28" s="10">
        <f t="shared" si="2"/>
        <v>100</v>
      </c>
      <c r="K28" s="8">
        <v>90</v>
      </c>
      <c r="L28" s="10">
        <f t="shared" si="1"/>
        <v>100</v>
      </c>
      <c r="M28" s="19" t="s">
        <v>88</v>
      </c>
      <c r="N28" s="13" t="s">
        <v>86</v>
      </c>
      <c r="O28" s="14"/>
    </row>
    <row r="29" spans="1:15" ht="32.25" customHeight="1">
      <c r="A29" s="12" t="s">
        <v>63</v>
      </c>
      <c r="B29" s="14" t="s">
        <v>39</v>
      </c>
      <c r="C29" s="14"/>
      <c r="D29" s="6" t="s">
        <v>18</v>
      </c>
      <c r="E29" s="29">
        <v>85.5</v>
      </c>
      <c r="F29" s="8">
        <v>85.5</v>
      </c>
      <c r="G29" s="10">
        <f t="shared" si="0"/>
        <v>100</v>
      </c>
      <c r="H29" s="29">
        <v>90</v>
      </c>
      <c r="I29" s="8">
        <v>90</v>
      </c>
      <c r="J29" s="10">
        <f t="shared" si="2"/>
        <v>100</v>
      </c>
      <c r="K29" s="8">
        <v>90</v>
      </c>
      <c r="L29" s="10">
        <f t="shared" si="1"/>
        <v>100</v>
      </c>
      <c r="M29" s="19" t="s">
        <v>88</v>
      </c>
      <c r="N29" s="13" t="s">
        <v>89</v>
      </c>
      <c r="O29" s="14"/>
    </row>
    <row r="30" spans="1:15" ht="27.75" customHeight="1">
      <c r="A30" s="12" t="s">
        <v>64</v>
      </c>
      <c r="B30" s="14" t="s">
        <v>40</v>
      </c>
      <c r="C30" s="14"/>
      <c r="D30" s="6" t="s">
        <v>18</v>
      </c>
      <c r="E30" s="29">
        <v>85.5</v>
      </c>
      <c r="F30" s="8">
        <v>85.5</v>
      </c>
      <c r="G30" s="10">
        <f t="shared" si="0"/>
        <v>100</v>
      </c>
      <c r="H30" s="29">
        <v>90</v>
      </c>
      <c r="I30" s="8">
        <v>90</v>
      </c>
      <c r="J30" s="10">
        <f t="shared" si="2"/>
        <v>100</v>
      </c>
      <c r="K30" s="8">
        <v>90</v>
      </c>
      <c r="L30" s="10">
        <f t="shared" si="1"/>
        <v>100</v>
      </c>
      <c r="M30" s="19" t="s">
        <v>88</v>
      </c>
      <c r="N30" s="13" t="s">
        <v>90</v>
      </c>
      <c r="O30" s="14"/>
    </row>
    <row r="31" spans="1:15" ht="28.5" customHeight="1">
      <c r="A31" s="12" t="s">
        <v>65</v>
      </c>
      <c r="B31" s="14" t="s">
        <v>41</v>
      </c>
      <c r="C31" s="14"/>
      <c r="D31" s="6" t="s">
        <v>18</v>
      </c>
      <c r="E31" s="29">
        <v>85.5</v>
      </c>
      <c r="F31" s="8">
        <v>85.5</v>
      </c>
      <c r="G31" s="10">
        <f t="shared" si="0"/>
        <v>100</v>
      </c>
      <c r="H31" s="29">
        <v>90</v>
      </c>
      <c r="I31" s="8">
        <v>90</v>
      </c>
      <c r="J31" s="10">
        <f t="shared" si="2"/>
        <v>100</v>
      </c>
      <c r="K31" s="8">
        <v>90</v>
      </c>
      <c r="L31" s="10">
        <f t="shared" si="1"/>
        <v>100</v>
      </c>
      <c r="M31" s="19" t="s">
        <v>88</v>
      </c>
      <c r="N31" s="13" t="s">
        <v>91</v>
      </c>
      <c r="O31" s="14"/>
    </row>
    <row r="32" spans="1:15" ht="28.5" customHeight="1">
      <c r="A32" s="12" t="s">
        <v>66</v>
      </c>
      <c r="B32" s="14" t="s">
        <v>42</v>
      </c>
      <c r="C32" s="14"/>
      <c r="D32" s="6" t="s">
        <v>18</v>
      </c>
      <c r="E32" s="29">
        <v>85.5</v>
      </c>
      <c r="F32" s="8">
        <v>85.5</v>
      </c>
      <c r="G32" s="10">
        <f t="shared" si="0"/>
        <v>100</v>
      </c>
      <c r="H32" s="29">
        <v>90</v>
      </c>
      <c r="I32" s="8">
        <v>90</v>
      </c>
      <c r="J32" s="10">
        <f t="shared" si="2"/>
        <v>100</v>
      </c>
      <c r="K32" s="8">
        <v>90</v>
      </c>
      <c r="L32" s="10">
        <f t="shared" si="1"/>
        <v>100</v>
      </c>
      <c r="M32" s="19" t="s">
        <v>88</v>
      </c>
      <c r="N32" s="13" t="s">
        <v>91</v>
      </c>
      <c r="O32" s="14"/>
    </row>
    <row r="33" spans="1:15" ht="28.5" customHeight="1">
      <c r="A33" s="12" t="s">
        <v>67</v>
      </c>
      <c r="B33" s="14" t="s">
        <v>47</v>
      </c>
      <c r="C33" s="14"/>
      <c r="D33" s="6" t="s">
        <v>18</v>
      </c>
      <c r="E33" s="29">
        <v>95</v>
      </c>
      <c r="F33" s="8">
        <v>95</v>
      </c>
      <c r="G33" s="10">
        <f t="shared" si="0"/>
        <v>100</v>
      </c>
      <c r="H33" s="29">
        <v>100</v>
      </c>
      <c r="I33" s="8">
        <v>100</v>
      </c>
      <c r="J33" s="10">
        <f t="shared" si="2"/>
        <v>100</v>
      </c>
      <c r="K33" s="8">
        <v>100</v>
      </c>
      <c r="L33" s="10">
        <f t="shared" si="1"/>
        <v>100</v>
      </c>
      <c r="M33" s="19" t="s">
        <v>88</v>
      </c>
      <c r="N33" s="13" t="s">
        <v>92</v>
      </c>
      <c r="O33" s="14"/>
    </row>
    <row r="34" spans="1:15" ht="28.5" customHeight="1">
      <c r="A34" s="12" t="s">
        <v>68</v>
      </c>
      <c r="B34" s="14" t="s">
        <v>48</v>
      </c>
      <c r="C34" s="14"/>
      <c r="D34" s="6" t="s">
        <v>18</v>
      </c>
      <c r="E34" s="29">
        <v>152.3</v>
      </c>
      <c r="F34" s="8">
        <v>152.3</v>
      </c>
      <c r="G34" s="10">
        <f t="shared" si="0"/>
        <v>100</v>
      </c>
      <c r="H34" s="29">
        <v>160.4</v>
      </c>
      <c r="I34" s="8">
        <v>160.4</v>
      </c>
      <c r="J34" s="10">
        <f t="shared" si="2"/>
        <v>100</v>
      </c>
      <c r="K34" s="8">
        <v>160.4</v>
      </c>
      <c r="L34" s="10">
        <f t="shared" si="1"/>
        <v>100</v>
      </c>
      <c r="M34" s="19" t="s">
        <v>88</v>
      </c>
      <c r="N34" s="14" t="s">
        <v>93</v>
      </c>
      <c r="O34" s="14"/>
    </row>
    <row r="35" spans="1:15" ht="63">
      <c r="A35" s="11">
        <v>5</v>
      </c>
      <c r="B35" s="4" t="s">
        <v>73</v>
      </c>
      <c r="C35" s="4" t="s">
        <v>16</v>
      </c>
      <c r="D35" s="30" t="s">
        <v>74</v>
      </c>
      <c r="E35" s="7">
        <f>E36</f>
        <v>3120.6</v>
      </c>
      <c r="F35" s="7">
        <f>F36</f>
        <v>1800.9</v>
      </c>
      <c r="G35" s="9">
        <f t="shared" si="0"/>
        <v>57.710055758507984</v>
      </c>
      <c r="H35" s="7">
        <f>H36</f>
        <v>3217.2</v>
      </c>
      <c r="I35" s="7">
        <f>I36</f>
        <v>1856.6</v>
      </c>
      <c r="J35" s="9">
        <f t="shared" si="2"/>
        <v>57.708566455302744</v>
      </c>
      <c r="K35" s="7">
        <f>K36</f>
        <v>1856.6</v>
      </c>
      <c r="L35" s="9">
        <f t="shared" si="1"/>
        <v>100</v>
      </c>
      <c r="M35" s="4"/>
      <c r="N35" s="3"/>
      <c r="O35" s="14"/>
    </row>
    <row r="36" spans="1:15" ht="35.25" customHeight="1">
      <c r="A36" s="36"/>
      <c r="B36" s="2" t="s">
        <v>84</v>
      </c>
      <c r="C36" s="2"/>
      <c r="D36" s="21"/>
      <c r="E36" s="8">
        <v>3120.6</v>
      </c>
      <c r="F36" s="8">
        <v>1800.9</v>
      </c>
      <c r="G36" s="10">
        <f t="shared" si="0"/>
        <v>57.710055758507984</v>
      </c>
      <c r="H36" s="8">
        <v>3217.2</v>
      </c>
      <c r="I36" s="8">
        <v>1856.6</v>
      </c>
      <c r="J36" s="10">
        <f t="shared" si="2"/>
        <v>57.708566455302744</v>
      </c>
      <c r="K36" s="8">
        <v>1856.6</v>
      </c>
      <c r="L36" s="10">
        <f t="shared" si="1"/>
        <v>100</v>
      </c>
      <c r="M36" s="2" t="s">
        <v>88</v>
      </c>
      <c r="N36" s="14" t="s">
        <v>109</v>
      </c>
      <c r="O36" s="37" t="s">
        <v>107</v>
      </c>
    </row>
    <row r="37" spans="1:15" ht="81.75" customHeight="1">
      <c r="A37" s="25" t="s">
        <v>79</v>
      </c>
      <c r="B37" s="4" t="s">
        <v>75</v>
      </c>
      <c r="C37" s="4" t="s">
        <v>76</v>
      </c>
      <c r="D37" s="26" t="s">
        <v>77</v>
      </c>
      <c r="E37" s="7">
        <f>E38</f>
        <v>7606.2</v>
      </c>
      <c r="F37" s="7">
        <f>F38</f>
        <v>4689.6</v>
      </c>
      <c r="G37" s="9">
        <f t="shared" si="0"/>
        <v>61.65496568588783</v>
      </c>
      <c r="H37" s="7">
        <f>H38</f>
        <v>8451.3</v>
      </c>
      <c r="I37" s="7">
        <f>I38</f>
        <v>8451.3</v>
      </c>
      <c r="J37" s="9">
        <f t="shared" si="2"/>
        <v>100</v>
      </c>
      <c r="K37" s="7">
        <f>K38</f>
        <v>5210.7</v>
      </c>
      <c r="L37" s="9">
        <f t="shared" si="1"/>
        <v>61.655603279968766</v>
      </c>
      <c r="M37" s="4"/>
      <c r="N37" s="5"/>
      <c r="O37" s="31"/>
    </row>
    <row r="38" spans="1:15" ht="155.25" customHeight="1">
      <c r="A38" s="12" t="s">
        <v>80</v>
      </c>
      <c r="B38" s="24" t="s">
        <v>78</v>
      </c>
      <c r="C38" s="2"/>
      <c r="D38" s="13"/>
      <c r="E38" s="8">
        <v>7606.2</v>
      </c>
      <c r="F38" s="8">
        <v>4689.6</v>
      </c>
      <c r="G38" s="10">
        <f t="shared" si="0"/>
        <v>61.65496568588783</v>
      </c>
      <c r="H38" s="8">
        <v>8451.3</v>
      </c>
      <c r="I38" s="8">
        <v>8451.3</v>
      </c>
      <c r="J38" s="10">
        <f t="shared" si="2"/>
        <v>100</v>
      </c>
      <c r="K38" s="8">
        <v>5210.7</v>
      </c>
      <c r="L38" s="10">
        <f t="shared" si="1"/>
        <v>61.655603279968766</v>
      </c>
      <c r="M38" s="2" t="s">
        <v>83</v>
      </c>
      <c r="N38" s="13" t="s">
        <v>85</v>
      </c>
      <c r="O38" s="32" t="s">
        <v>103</v>
      </c>
    </row>
    <row r="39" spans="1:15" ht="15.75">
      <c r="A39" s="14"/>
      <c r="B39" s="3" t="s">
        <v>102</v>
      </c>
      <c r="C39" s="3"/>
      <c r="D39" s="3"/>
      <c r="E39" s="40">
        <f>E6+E8+E11+E14+E35+E37</f>
        <v>25385</v>
      </c>
      <c r="F39" s="40">
        <f>F6+F8+F11+F14+F35+F37</f>
        <v>21148.699999999997</v>
      </c>
      <c r="G39" s="9">
        <f t="shared" si="0"/>
        <v>83.31179830608626</v>
      </c>
      <c r="H39" s="40">
        <f>H6+H8+H11+H14+H35+H37</f>
        <v>27319</v>
      </c>
      <c r="I39" s="40">
        <f>I6+I8+I11+I14+I35+I37</f>
        <v>25833.8</v>
      </c>
      <c r="J39" s="9">
        <f t="shared" si="2"/>
        <v>94.56349061093012</v>
      </c>
      <c r="K39" s="40">
        <f>K6+K8+K11+K14+K35+K37</f>
        <v>22593.2</v>
      </c>
      <c r="L39" s="9">
        <f t="shared" si="1"/>
        <v>87.45596853734256</v>
      </c>
      <c r="M39" s="14"/>
      <c r="N39" s="14"/>
      <c r="O39" s="14"/>
    </row>
    <row r="40" ht="15.75">
      <c r="G40" s="41"/>
    </row>
    <row r="41" spans="1:15" ht="75" customHeight="1">
      <c r="A41" s="42" t="s">
        <v>100</v>
      </c>
      <c r="B41" s="42"/>
      <c r="C41" s="4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 t="s">
        <v>101</v>
      </c>
    </row>
    <row r="42" spans="1:15" ht="18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5" ht="15.75">
      <c r="A45" s="35"/>
    </row>
  </sheetData>
  <sheetProtection/>
  <mergeCells count="19">
    <mergeCell ref="O3:O5"/>
    <mergeCell ref="C4:C5"/>
    <mergeCell ref="A1:O1"/>
    <mergeCell ref="A2:O2"/>
    <mergeCell ref="D4:D5"/>
    <mergeCell ref="E4:E5"/>
    <mergeCell ref="O12:O13"/>
    <mergeCell ref="A3:A5"/>
    <mergeCell ref="B3:B5"/>
    <mergeCell ref="E3:G3"/>
    <mergeCell ref="H3:N3"/>
    <mergeCell ref="M4:M5"/>
    <mergeCell ref="N4:N5"/>
    <mergeCell ref="A41:C41"/>
    <mergeCell ref="F4:G4"/>
    <mergeCell ref="H4:H5"/>
    <mergeCell ref="I4:J4"/>
    <mergeCell ref="K4:L4"/>
    <mergeCell ref="C3:D3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2021-03-02T10:07:49Z</dcterms:modified>
  <cp:category/>
  <cp:version/>
  <cp:contentType/>
  <cp:contentStatus/>
</cp:coreProperties>
</file>